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80" windowHeight="11895"/>
  </bookViews>
  <sheets>
    <sheet name="IMDEMNIZACION" sheetId="2" r:id="rId1"/>
  </sheets>
  <calcPr calcId="144525"/>
</workbook>
</file>

<file path=xl/calcChain.xml><?xml version="1.0" encoding="utf-8"?>
<calcChain xmlns="http://schemas.openxmlformats.org/spreadsheetml/2006/main">
  <c r="C36" i="2" l="1"/>
  <c r="C18" i="2"/>
  <c r="C17" i="2"/>
  <c r="D18" i="2" s="1"/>
  <c r="D17" i="2" l="1"/>
  <c r="C20" i="2"/>
  <c r="C26" i="2"/>
  <c r="D19" i="2"/>
  <c r="C31" i="2"/>
  <c r="D20" i="2" l="1"/>
  <c r="D21" i="2" s="1"/>
  <c r="D22" i="2" s="1"/>
  <c r="C27" i="2"/>
  <c r="C9" i="2"/>
  <c r="C35" i="2"/>
  <c r="C37" i="2" s="1"/>
  <c r="C32" i="2"/>
  <c r="C19" i="2"/>
  <c r="L13" i="2"/>
  <c r="L14" i="2" s="1"/>
  <c r="K13" i="2"/>
  <c r="C39" i="2" l="1"/>
</calcChain>
</file>

<file path=xl/sharedStrings.xml><?xml version="1.0" encoding="utf-8"?>
<sst xmlns="http://schemas.openxmlformats.org/spreadsheetml/2006/main" count="40" uniqueCount="39">
  <si>
    <t>CALCULO DE INDEMNIZACION Y PRESTACIONES LABORALES</t>
  </si>
  <si>
    <t xml:space="preserve">COLABORADOR: </t>
  </si>
  <si>
    <t>Ultimos 6 meses</t>
  </si>
  <si>
    <t>Salario Ordinario</t>
  </si>
  <si>
    <t>Salario Extraordinario</t>
  </si>
  <si>
    <t>Inicio de labores</t>
  </si>
  <si>
    <t>Finalización de labores</t>
  </si>
  <si>
    <t>Dias trabajados</t>
  </si>
  <si>
    <t>Fecha desde que no se paga aguinaldo</t>
  </si>
  <si>
    <t>Fecha desde que no se paga Bono 14</t>
  </si>
  <si>
    <t>Fecha desde que no ha gozado vacaciones</t>
  </si>
  <si>
    <t>TOTAL</t>
  </si>
  <si>
    <t>ORDINARIO + EXTRAORDINARIO</t>
  </si>
  <si>
    <t>IMDEMNIZACION</t>
  </si>
  <si>
    <t>Imdemnización a pagar por tiempo laborado</t>
  </si>
  <si>
    <t>AGUINALDO</t>
  </si>
  <si>
    <t>Decreto 76-78: Artículo 1 y 9</t>
  </si>
  <si>
    <t>Tiempo computado (días)</t>
  </si>
  <si>
    <t>Aguinaldo a cancelar (Ord + Ext/6)</t>
  </si>
  <si>
    <t>BONIFICACION ANUAL</t>
  </si>
  <si>
    <t>Decreto 42-92 Artículo 1 y 4</t>
  </si>
  <si>
    <t>MENSUAL</t>
  </si>
  <si>
    <t>Bonificación a cancelar (Ord + Ext/6)</t>
  </si>
  <si>
    <t>VACACIONES</t>
  </si>
  <si>
    <t>Sueldo diario</t>
  </si>
  <si>
    <t>Dias de vacaciones</t>
  </si>
  <si>
    <t>Vacaciones a pagar</t>
  </si>
  <si>
    <t>TOTAL A PAGAR A LA FECHA DE FINALIZACION LABORAL</t>
  </si>
  <si>
    <t>Indemnización por año/365 = indemnización por día laborado</t>
  </si>
  <si>
    <t>ANUAL</t>
  </si>
  <si>
    <t>Sueldo anual * (1/12)</t>
  </si>
  <si>
    <t>INFORMACION COLABORADOR</t>
  </si>
  <si>
    <t>JUAN PEREZ</t>
  </si>
  <si>
    <t>Proporción Aguinaldo  (1/12)/12 * SALARIO ANUAL</t>
  </si>
  <si>
    <t>Proporción Bonificación anual (1/12)/12 * SALARIO ANUAL</t>
  </si>
  <si>
    <t>Artículo 82 Inciso b) Código de Trabajo</t>
  </si>
  <si>
    <t>Total Indemnización por año (1/12)+((1/12)/12)+((1/12)/12)</t>
  </si>
  <si>
    <t>(sólo llenar los espacios naranja)</t>
  </si>
  <si>
    <t>Salario devengado mensual (o promedio de 6 meses)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</si>
</sst>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00_);_(* \(#,##0.00000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4" fontId="0" fillId="3" borderId="1" xfId="2" applyFont="1" applyFill="1" applyBorder="1" applyProtection="1">
      <protection locked="0"/>
    </xf>
    <xf numFmtId="0" fontId="0" fillId="0" borderId="1" xfId="0" applyFont="1" applyBorder="1"/>
    <xf numFmtId="164" fontId="0" fillId="0" borderId="1" xfId="1" applyNumberFormat="1" applyFont="1" applyFill="1" applyBorder="1"/>
    <xf numFmtId="44" fontId="0" fillId="2" borderId="1" xfId="2" applyFont="1" applyFill="1" applyBorder="1"/>
    <xf numFmtId="0" fontId="0" fillId="2" borderId="1" xfId="0" applyFill="1" applyBorder="1" applyAlignment="1">
      <alignment horizontal="left"/>
    </xf>
    <xf numFmtId="44" fontId="0" fillId="0" borderId="1" xfId="2" applyFont="1" applyBorder="1"/>
    <xf numFmtId="164" fontId="0" fillId="2" borderId="1" xfId="1" applyNumberFormat="1" applyFont="1" applyFill="1" applyBorder="1" applyAlignment="1">
      <alignment horizontal="center"/>
    </xf>
    <xf numFmtId="44" fontId="0" fillId="0" borderId="0" xfId="2" applyFont="1"/>
    <xf numFmtId="44" fontId="0" fillId="0" borderId="0" xfId="0" applyNumberFormat="1"/>
    <xf numFmtId="0" fontId="0" fillId="0" borderId="1" xfId="0" applyBorder="1" applyAlignment="1"/>
    <xf numFmtId="43" fontId="0" fillId="0" borderId="1" xfId="1" applyFont="1" applyBorder="1" applyAlignment="1"/>
    <xf numFmtId="0" fontId="0" fillId="0" borderId="1" xfId="0" applyBorder="1" applyAlignment="1">
      <alignment horizontal="left"/>
    </xf>
    <xf numFmtId="43" fontId="0" fillId="0" borderId="1" xfId="1" applyNumberFormat="1" applyFont="1" applyBorder="1" applyAlignment="1">
      <alignment horizontal="center"/>
    </xf>
    <xf numFmtId="0" fontId="0" fillId="4" borderId="2" xfId="0" applyFill="1" applyBorder="1" applyAlignment="1"/>
    <xf numFmtId="43" fontId="0" fillId="0" borderId="0" xfId="0" applyNumberFormat="1"/>
    <xf numFmtId="44" fontId="0" fillId="0" borderId="2" xfId="2" applyFont="1" applyBorder="1"/>
    <xf numFmtId="165" fontId="0" fillId="0" borderId="2" xfId="1" applyNumberFormat="1" applyFont="1" applyBorder="1"/>
    <xf numFmtId="44" fontId="0" fillId="2" borderId="2" xfId="0" applyNumberFormat="1" applyFill="1" applyBorder="1"/>
    <xf numFmtId="44" fontId="0" fillId="2" borderId="2" xfId="2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2" fontId="0" fillId="0" borderId="0" xfId="0" applyNumberFormat="1"/>
    <xf numFmtId="44" fontId="4" fillId="5" borderId="1" xfId="0" applyNumberFormat="1" applyFont="1" applyFill="1" applyBorder="1"/>
    <xf numFmtId="0" fontId="6" fillId="0" borderId="0" xfId="0" applyFont="1"/>
    <xf numFmtId="165" fontId="0" fillId="2" borderId="2" xfId="1" applyNumberFormat="1" applyFont="1" applyFill="1" applyBorder="1"/>
    <xf numFmtId="0" fontId="5" fillId="2" borderId="1" xfId="0" applyFont="1" applyFill="1" applyBorder="1"/>
    <xf numFmtId="0" fontId="5" fillId="0" borderId="1" xfId="0" applyFont="1" applyBorder="1"/>
    <xf numFmtId="14" fontId="0" fillId="6" borderId="1" xfId="0" applyNumberFormat="1" applyFill="1" applyBorder="1" applyProtection="1">
      <protection locked="0"/>
    </xf>
    <xf numFmtId="44" fontId="2" fillId="7" borderId="1" xfId="2" applyFont="1" applyFill="1" applyBorder="1"/>
    <xf numFmtId="44" fontId="0" fillId="7" borderId="1" xfId="2" applyFont="1" applyFill="1" applyBorder="1"/>
    <xf numFmtId="44" fontId="0" fillId="6" borderId="1" xfId="0" applyNumberForma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6" borderId="2" xfId="0" applyFill="1" applyBorder="1" applyAlignment="1" applyProtection="1">
      <alignment horizontal="left"/>
      <protection locked="0"/>
    </xf>
    <xf numFmtId="0" fontId="0" fillId="6" borderId="3" xfId="0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showGridLines="0" tabSelected="1" workbookViewId="0">
      <selection activeCell="E10" sqref="E10"/>
    </sheetView>
  </sheetViews>
  <sheetFormatPr baseColWidth="10" defaultRowHeight="15" x14ac:dyDescent="0.25"/>
  <cols>
    <col min="2" max="2" width="54" bestFit="1" customWidth="1"/>
    <col min="3" max="3" width="17.5703125" bestFit="1" customWidth="1"/>
    <col min="4" max="4" width="18.7109375" bestFit="1" customWidth="1"/>
    <col min="5" max="5" width="15.42578125" style="2" bestFit="1" customWidth="1"/>
    <col min="6" max="9" width="15.42578125" style="2" customWidth="1"/>
    <col min="10" max="10" width="15.85546875" bestFit="1" customWidth="1"/>
    <col min="11" max="12" width="20.140625" bestFit="1" customWidth="1"/>
  </cols>
  <sheetData>
    <row r="1" spans="2:12" ht="23.25" x14ac:dyDescent="0.35">
      <c r="B1" s="1" t="s">
        <v>0</v>
      </c>
      <c r="J1" s="2"/>
    </row>
    <row r="3" spans="2:12" x14ac:dyDescent="0.25">
      <c r="B3" t="s">
        <v>1</v>
      </c>
      <c r="C3" s="33" t="s">
        <v>37</v>
      </c>
    </row>
    <row r="4" spans="2:12" x14ac:dyDescent="0.25">
      <c r="B4" s="43" t="s">
        <v>32</v>
      </c>
      <c r="C4" s="44"/>
    </row>
    <row r="6" spans="2:12" x14ac:dyDescent="0.25">
      <c r="B6" s="3" t="s">
        <v>31</v>
      </c>
      <c r="C6" s="4"/>
      <c r="J6" s="4" t="s">
        <v>2</v>
      </c>
      <c r="K6" s="5" t="s">
        <v>3</v>
      </c>
      <c r="L6" s="5" t="s">
        <v>4</v>
      </c>
    </row>
    <row r="7" spans="2:12" x14ac:dyDescent="0.25">
      <c r="B7" s="6" t="s">
        <v>5</v>
      </c>
      <c r="C7" s="37">
        <v>41640</v>
      </c>
      <c r="J7" s="7">
        <v>1</v>
      </c>
      <c r="K7" s="8">
        <v>2000</v>
      </c>
      <c r="L7" s="8"/>
    </row>
    <row r="8" spans="2:12" x14ac:dyDescent="0.25">
      <c r="B8" s="9" t="s">
        <v>6</v>
      </c>
      <c r="C8" s="37">
        <v>42643</v>
      </c>
      <c r="D8" s="31"/>
      <c r="J8" s="7">
        <v>2</v>
      </c>
      <c r="K8" s="8">
        <v>2000</v>
      </c>
      <c r="L8" s="8"/>
    </row>
    <row r="9" spans="2:12" x14ac:dyDescent="0.25">
      <c r="B9" s="6" t="s">
        <v>7</v>
      </c>
      <c r="C9" s="10">
        <f>+C8-C7</f>
        <v>1003</v>
      </c>
      <c r="J9" s="7">
        <v>3</v>
      </c>
      <c r="K9" s="8">
        <v>2000</v>
      </c>
      <c r="L9" s="8"/>
    </row>
    <row r="10" spans="2:12" x14ac:dyDescent="0.25">
      <c r="B10" s="6" t="s">
        <v>38</v>
      </c>
      <c r="C10" s="40">
        <v>2500</v>
      </c>
      <c r="J10" s="7">
        <v>4</v>
      </c>
      <c r="K10" s="8">
        <v>2000</v>
      </c>
      <c r="L10" s="8"/>
    </row>
    <row r="11" spans="2:12" x14ac:dyDescent="0.25">
      <c r="B11" s="6" t="s">
        <v>8</v>
      </c>
      <c r="C11" s="37">
        <v>42339</v>
      </c>
      <c r="J11" s="7">
        <v>5</v>
      </c>
      <c r="K11" s="8">
        <v>2000</v>
      </c>
      <c r="L11" s="8"/>
    </row>
    <row r="12" spans="2:12" x14ac:dyDescent="0.25">
      <c r="B12" s="6" t="s">
        <v>9</v>
      </c>
      <c r="C12" s="37">
        <v>42551</v>
      </c>
      <c r="J12" s="7">
        <v>6</v>
      </c>
      <c r="K12" s="8">
        <v>2000</v>
      </c>
      <c r="L12" s="8"/>
    </row>
    <row r="13" spans="2:12" x14ac:dyDescent="0.25">
      <c r="B13" s="6" t="s">
        <v>10</v>
      </c>
      <c r="C13" s="37">
        <v>42370</v>
      </c>
      <c r="J13" s="4" t="s">
        <v>11</v>
      </c>
      <c r="K13" s="11">
        <f>SUM(K7:K12)</f>
        <v>12000</v>
      </c>
      <c r="L13" s="11">
        <f t="shared" ref="L13" si="0">SUM(L7:L12)</f>
        <v>0</v>
      </c>
    </row>
    <row r="14" spans="2:12" x14ac:dyDescent="0.25">
      <c r="J14" s="12" t="s">
        <v>12</v>
      </c>
      <c r="K14" s="5"/>
      <c r="L14" s="11">
        <f>+(L13+K13)/6</f>
        <v>2000</v>
      </c>
    </row>
    <row r="15" spans="2:12" x14ac:dyDescent="0.25">
      <c r="B15" s="27" t="s">
        <v>13</v>
      </c>
      <c r="C15" s="28" t="s">
        <v>29</v>
      </c>
      <c r="D15" s="3" t="s">
        <v>21</v>
      </c>
    </row>
    <row r="16" spans="2:12" x14ac:dyDescent="0.25">
      <c r="B16" s="29" t="s">
        <v>35</v>
      </c>
      <c r="C16" s="30"/>
      <c r="D16" s="6"/>
      <c r="E16"/>
      <c r="F16"/>
      <c r="G16"/>
      <c r="H16"/>
      <c r="I16"/>
    </row>
    <row r="17" spans="2:10" x14ac:dyDescent="0.25">
      <c r="B17" s="6" t="s">
        <v>30</v>
      </c>
      <c r="C17" s="23">
        <f>+C10*12</f>
        <v>30000</v>
      </c>
      <c r="D17" s="13">
        <f>+C17*(0.0833333333333333)</f>
        <v>2499.9999999999991</v>
      </c>
      <c r="E17"/>
      <c r="F17"/>
      <c r="G17"/>
      <c r="H17"/>
      <c r="I17"/>
    </row>
    <row r="18" spans="2:10" x14ac:dyDescent="0.25">
      <c r="B18" s="6" t="s">
        <v>33</v>
      </c>
      <c r="C18">
        <f>1/12/6/2</f>
        <v>6.9444444444444441E-3</v>
      </c>
      <c r="D18" s="13">
        <f>+C17*C18</f>
        <v>208.33333333333331</v>
      </c>
      <c r="E18"/>
      <c r="F18"/>
      <c r="G18"/>
      <c r="H18"/>
      <c r="I18"/>
    </row>
    <row r="19" spans="2:10" x14ac:dyDescent="0.25">
      <c r="B19" s="36" t="s">
        <v>34</v>
      </c>
      <c r="C19" s="24">
        <f>+C18</f>
        <v>6.9444444444444441E-3</v>
      </c>
      <c r="D19" s="13">
        <f>+D18</f>
        <v>208.33333333333331</v>
      </c>
      <c r="E19"/>
      <c r="F19"/>
      <c r="G19"/>
      <c r="H19"/>
      <c r="I19"/>
    </row>
    <row r="20" spans="2:10" x14ac:dyDescent="0.25">
      <c r="B20" s="35" t="s">
        <v>36</v>
      </c>
      <c r="C20" s="34">
        <f>+(0.0833333333333333)+((0.0833333333333333)/12)+((0.0833333333333333)/12)</f>
        <v>9.7222222222222224E-2</v>
      </c>
      <c r="D20" s="13">
        <f>+D17+D18+D19</f>
        <v>2916.6666666666661</v>
      </c>
      <c r="E20" s="22"/>
      <c r="F20"/>
      <c r="G20"/>
      <c r="H20"/>
      <c r="I20"/>
    </row>
    <row r="21" spans="2:10" x14ac:dyDescent="0.25">
      <c r="B21" s="5" t="s">
        <v>28</v>
      </c>
      <c r="C21" s="25"/>
      <c r="D21" s="13">
        <f>+D20/365</f>
        <v>7.9908675799086746</v>
      </c>
      <c r="E21"/>
      <c r="F21"/>
      <c r="G21"/>
      <c r="H21"/>
      <c r="I21"/>
    </row>
    <row r="22" spans="2:10" x14ac:dyDescent="0.25">
      <c r="B22" s="5" t="s">
        <v>14</v>
      </c>
      <c r="C22" s="26"/>
      <c r="D22" s="38">
        <f>+D21*C9</f>
        <v>8014.8401826484005</v>
      </c>
      <c r="E22"/>
      <c r="F22"/>
      <c r="G22"/>
      <c r="H22"/>
      <c r="I22"/>
    </row>
    <row r="24" spans="2:10" x14ac:dyDescent="0.25">
      <c r="B24" s="41" t="s">
        <v>15</v>
      </c>
      <c r="C24" s="42"/>
      <c r="E24"/>
      <c r="F24"/>
      <c r="G24"/>
      <c r="H24"/>
      <c r="I24"/>
    </row>
    <row r="25" spans="2:10" x14ac:dyDescent="0.25">
      <c r="B25" s="45" t="s">
        <v>16</v>
      </c>
      <c r="C25" s="46"/>
      <c r="E25"/>
      <c r="F25"/>
      <c r="G25"/>
      <c r="H25"/>
      <c r="I25"/>
    </row>
    <row r="26" spans="2:10" x14ac:dyDescent="0.25">
      <c r="B26" s="12" t="s">
        <v>17</v>
      </c>
      <c r="C26" s="14">
        <f>C8-C11</f>
        <v>304</v>
      </c>
      <c r="E26"/>
      <c r="F26"/>
      <c r="G26"/>
      <c r="H26"/>
      <c r="I26"/>
    </row>
    <row r="27" spans="2:10" x14ac:dyDescent="0.25">
      <c r="B27" s="5" t="s">
        <v>18</v>
      </c>
      <c r="C27" s="39">
        <f>C26*(C10/365)</f>
        <v>2082.1917808219177</v>
      </c>
      <c r="E27"/>
      <c r="F27"/>
      <c r="G27"/>
      <c r="H27"/>
      <c r="I27"/>
      <c r="J27" s="15"/>
    </row>
    <row r="28" spans="2:10" x14ac:dyDescent="0.25">
      <c r="C28" s="15"/>
      <c r="E28"/>
      <c r="F28"/>
      <c r="G28"/>
      <c r="H28"/>
      <c r="I28"/>
    </row>
    <row r="29" spans="2:10" x14ac:dyDescent="0.25">
      <c r="B29" s="41" t="s">
        <v>19</v>
      </c>
      <c r="C29" s="42"/>
      <c r="E29"/>
      <c r="F29"/>
      <c r="G29"/>
      <c r="H29"/>
      <c r="I29"/>
    </row>
    <row r="30" spans="2:10" x14ac:dyDescent="0.25">
      <c r="B30" s="45" t="s">
        <v>20</v>
      </c>
      <c r="C30" s="46"/>
      <c r="E30"/>
      <c r="F30"/>
      <c r="G30"/>
      <c r="H30"/>
      <c r="I30"/>
    </row>
    <row r="31" spans="2:10" x14ac:dyDescent="0.25">
      <c r="B31" s="12" t="s">
        <v>17</v>
      </c>
      <c r="C31" s="14">
        <f>+C8-C12</f>
        <v>92</v>
      </c>
      <c r="E31"/>
      <c r="F31"/>
      <c r="G31"/>
      <c r="H31"/>
      <c r="I31"/>
      <c r="J31" s="16"/>
    </row>
    <row r="32" spans="2:10" x14ac:dyDescent="0.25">
      <c r="B32" s="5" t="s">
        <v>22</v>
      </c>
      <c r="C32" s="39">
        <f>C31*(C10/365)</f>
        <v>630.1369863013698</v>
      </c>
      <c r="E32"/>
      <c r="F32"/>
      <c r="G32"/>
      <c r="H32"/>
      <c r="I32"/>
    </row>
    <row r="34" spans="2:9" x14ac:dyDescent="0.25">
      <c r="B34" s="41" t="s">
        <v>23</v>
      </c>
      <c r="C34" s="42"/>
      <c r="E34"/>
      <c r="F34"/>
      <c r="G34"/>
      <c r="H34"/>
      <c r="I34"/>
    </row>
    <row r="35" spans="2:9" x14ac:dyDescent="0.25">
      <c r="B35" s="17" t="s">
        <v>24</v>
      </c>
      <c r="C35" s="18">
        <f>+C10/30</f>
        <v>83.333333333333329</v>
      </c>
      <c r="E35"/>
      <c r="F35"/>
      <c r="G35"/>
      <c r="H35"/>
      <c r="I35"/>
    </row>
    <row r="36" spans="2:9" x14ac:dyDescent="0.25">
      <c r="B36" s="19" t="s">
        <v>25</v>
      </c>
      <c r="C36" s="20">
        <f>+(C8-C13+1)*(15/365)</f>
        <v>11.260273972602739</v>
      </c>
      <c r="E36"/>
      <c r="F36"/>
      <c r="G36"/>
      <c r="H36"/>
      <c r="I36"/>
    </row>
    <row r="37" spans="2:9" x14ac:dyDescent="0.25">
      <c r="B37" s="5" t="s">
        <v>26</v>
      </c>
      <c r="C37" s="39">
        <f>+C35*C36</f>
        <v>938.35616438356158</v>
      </c>
      <c r="E37"/>
      <c r="F37"/>
      <c r="G37"/>
      <c r="H37"/>
      <c r="I37"/>
    </row>
    <row r="39" spans="2:9" ht="21" x14ac:dyDescent="0.35">
      <c r="B39" s="21" t="s">
        <v>27</v>
      </c>
      <c r="C39" s="32">
        <f>C27+C32+C37+D22</f>
        <v>11665.525114155249</v>
      </c>
      <c r="E39"/>
      <c r="F39"/>
      <c r="G39"/>
      <c r="H39"/>
      <c r="I39"/>
    </row>
  </sheetData>
  <sheetProtection password="CF7A" sheet="1" objects="1" scenarios="1"/>
  <mergeCells count="6">
    <mergeCell ref="B34:C34"/>
    <mergeCell ref="B4:C4"/>
    <mergeCell ref="B24:C24"/>
    <mergeCell ref="B25:C25"/>
    <mergeCell ref="B29:C29"/>
    <mergeCell ref="B30:C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IMDEMNIZACION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Alex Calderon</cp:lastModifiedBy>
  <dcterms:created xsi:type="dcterms:W3CDTF">2016-10-05T16:36:16Z</dcterms:created>
  <dcterms:modified xsi:type="dcterms:W3CDTF">2016-10-14T20:49:14Z</dcterms:modified>
</cp:coreProperties>
</file>